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R:\VPSA\Work\Collard Jarnot\DSA Assessment\Website\Documents uploaded to new site 1.2022\DSA QoWL\"/>
    </mc:Choice>
  </mc:AlternateContent>
  <xr:revisionPtr revIDLastSave="0" documentId="13_ncr:1_{A5ACF700-39A4-4771-B502-2174740F84E3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7" i="1" l="1"/>
  <c r="G138" i="1" s="1"/>
  <c r="G128" i="1"/>
  <c r="G129" i="1" s="1"/>
  <c r="G116" i="1"/>
  <c r="G117" i="1" s="1"/>
  <c r="G108" i="1"/>
  <c r="G109" i="1" s="1"/>
  <c r="G95" i="1"/>
  <c r="G96" i="1" s="1"/>
  <c r="G84" i="1"/>
  <c r="G85" i="1" s="1"/>
  <c r="G72" i="1"/>
  <c r="G73" i="1" s="1"/>
  <c r="G62" i="1"/>
  <c r="G63" i="1" s="1"/>
  <c r="G46" i="1"/>
  <c r="G47" i="1" s="1"/>
  <c r="G33" i="1"/>
  <c r="G34" i="1" s="1"/>
  <c r="G17" i="1"/>
  <c r="G18" i="1" s="1"/>
  <c r="F137" i="1" l="1"/>
  <c r="F138" i="1" s="1"/>
  <c r="E137" i="1"/>
  <c r="E138" i="1" s="1"/>
  <c r="D137" i="1"/>
  <c r="D138" i="1" s="1"/>
  <c r="C137" i="1"/>
  <c r="C138" i="1" s="1"/>
  <c r="B137" i="1"/>
  <c r="B138" i="1" s="1"/>
  <c r="F128" i="1"/>
  <c r="F129" i="1" s="1"/>
  <c r="E128" i="1"/>
  <c r="E129" i="1" s="1"/>
  <c r="D128" i="1"/>
  <c r="D129" i="1" s="1"/>
  <c r="C128" i="1"/>
  <c r="C129" i="1" s="1"/>
  <c r="B128" i="1"/>
  <c r="B129" i="1" s="1"/>
  <c r="F116" i="1"/>
  <c r="F117" i="1" s="1"/>
  <c r="E116" i="1"/>
  <c r="E117" i="1" s="1"/>
  <c r="D116" i="1"/>
  <c r="D117" i="1" s="1"/>
  <c r="C116" i="1"/>
  <c r="C117" i="1" s="1"/>
  <c r="B116" i="1"/>
  <c r="B117" i="1" s="1"/>
  <c r="F108" i="1"/>
  <c r="F109" i="1" s="1"/>
  <c r="D108" i="1"/>
  <c r="D109" i="1" s="1"/>
  <c r="C108" i="1"/>
  <c r="C109" i="1" s="1"/>
  <c r="B108" i="1"/>
  <c r="B109" i="1" s="1"/>
  <c r="F95" i="1"/>
  <c r="F96" i="1" s="1"/>
  <c r="E95" i="1"/>
  <c r="E96" i="1" s="1"/>
  <c r="D95" i="1"/>
  <c r="D96" i="1" s="1"/>
  <c r="C95" i="1"/>
  <c r="C96" i="1" s="1"/>
  <c r="B95" i="1"/>
  <c r="B96" i="1" s="1"/>
  <c r="F84" i="1"/>
  <c r="F85" i="1" s="1"/>
  <c r="E84" i="1"/>
  <c r="E85" i="1" s="1"/>
  <c r="D84" i="1"/>
  <c r="D85" i="1" s="1"/>
  <c r="C84" i="1"/>
  <c r="C85" i="1" s="1"/>
  <c r="B84" i="1"/>
  <c r="B85" i="1" s="1"/>
  <c r="F72" i="1"/>
  <c r="F73" i="1" s="1"/>
  <c r="E72" i="1"/>
  <c r="E73" i="1" s="1"/>
  <c r="D72" i="1"/>
  <c r="D73" i="1" s="1"/>
  <c r="C72" i="1"/>
  <c r="C73" i="1" s="1"/>
  <c r="B72" i="1"/>
  <c r="B73" i="1" s="1"/>
  <c r="C63" i="1"/>
  <c r="B63" i="1"/>
  <c r="F62" i="1"/>
  <c r="F63" i="1" s="1"/>
  <c r="E62" i="1"/>
  <c r="E63" i="1" s="1"/>
  <c r="D62" i="1"/>
  <c r="D63" i="1" s="1"/>
  <c r="C62" i="1"/>
  <c r="B62" i="1"/>
  <c r="F46" i="1"/>
  <c r="F47" i="1" s="1"/>
  <c r="E46" i="1"/>
  <c r="E47" i="1" s="1"/>
  <c r="D46" i="1"/>
  <c r="D47" i="1" s="1"/>
  <c r="C46" i="1"/>
  <c r="C47" i="1" s="1"/>
  <c r="B46" i="1"/>
  <c r="B47" i="1" s="1"/>
  <c r="C34" i="1"/>
  <c r="B34" i="1"/>
  <c r="F33" i="1"/>
  <c r="F34" i="1" s="1"/>
  <c r="E33" i="1"/>
  <c r="E34" i="1" s="1"/>
  <c r="D33" i="1"/>
  <c r="D34" i="1" s="1"/>
  <c r="C33" i="1"/>
  <c r="B33" i="1"/>
  <c r="C18" i="1"/>
  <c r="B18" i="1"/>
  <c r="F17" i="1"/>
  <c r="F18" i="1" s="1"/>
  <c r="E17" i="1"/>
  <c r="E18" i="1" s="1"/>
  <c r="D17" i="1"/>
  <c r="D18" i="1" s="1"/>
  <c r="C17" i="1"/>
  <c r="B17" i="1"/>
</calcChain>
</file>

<file path=xl/sharedStrings.xml><?xml version="1.0" encoding="utf-8"?>
<sst xmlns="http://schemas.openxmlformats.org/spreadsheetml/2006/main" count="147" uniqueCount="122">
  <si>
    <t>Communication</t>
  </si>
  <si>
    <t>1.     I am informed about what goes on in my  immediate work area.</t>
  </si>
  <si>
    <t>8.     Bulletin boards, e-mail, and newsletters communicate userful information.</t>
  </si>
  <si>
    <t>Category mean score</t>
  </si>
  <si>
    <t>Collaboration</t>
  </si>
  <si>
    <t>Feedback Process</t>
  </si>
  <si>
    <t>Rewards/Recognition</t>
  </si>
  <si>
    <t>N/A</t>
  </si>
  <si>
    <t>Quality of Work and Productivity</t>
  </si>
  <si>
    <t>Safety/Health and Work Environment</t>
  </si>
  <si>
    <t>Empowerment</t>
  </si>
  <si>
    <t>Work and Family Balance</t>
  </si>
  <si>
    <t>Respect and Fairness</t>
  </si>
  <si>
    <t>Customer/Student Relations</t>
  </si>
  <si>
    <t>Please rate in terms of their importance to you in your work in your department</t>
  </si>
  <si>
    <t>(1=Very Unimportant, 2=Unimportant, 3=Neutral, 4=Important, 5=Very Important)</t>
  </si>
  <si>
    <t>98. Communication</t>
  </si>
  <si>
    <t>99. Collaboration</t>
  </si>
  <si>
    <t>100. Change involvement</t>
  </si>
  <si>
    <t>101. Feedback process</t>
  </si>
  <si>
    <t>102. Rewards and recognition</t>
  </si>
  <si>
    <t>103. Quality of work and productivity</t>
  </si>
  <si>
    <t>105. Empowerment</t>
  </si>
  <si>
    <t>106. Work and family balance</t>
  </si>
  <si>
    <t>107. Respect and fairness</t>
  </si>
  <si>
    <t>108. Customer/student relations</t>
  </si>
  <si>
    <t>2.     I am informed about what goes on in the department.</t>
  </si>
  <si>
    <t>3.     Information is timely.</t>
  </si>
  <si>
    <t>4.     The department communicates its vision and values.</t>
  </si>
  <si>
    <t>5.     I feel free to express my concerns and opinions.</t>
  </si>
  <si>
    <t>6.     My supervisor seeks out the ideas of all employees.</t>
  </si>
  <si>
    <t>7.     Leadership is usually open-minded.</t>
  </si>
  <si>
    <t>9.     People respect the confidentiality of others.</t>
  </si>
  <si>
    <t>11.   My supervisor effectively manages conflict.</t>
  </si>
  <si>
    <t xml:space="preserve">     Category mean score</t>
  </si>
  <si>
    <t>14.   I trust my co-workers.</t>
  </si>
  <si>
    <t>15.   I trust my supervisor.</t>
  </si>
  <si>
    <t>16.   I am able to depend on others.</t>
  </si>
  <si>
    <t>17.   My co-workers resolve differences constructively.</t>
  </si>
  <si>
    <t>18.   The job responsibilities at the department are clear.</t>
  </si>
  <si>
    <t>19.   My co-workers help each other to learn and develop.</t>
  </si>
  <si>
    <t>20.   I feel part of the team.</t>
  </si>
  <si>
    <t>21.   My co-workers feel they are part of the team.</t>
  </si>
  <si>
    <t>22.   I care about the department.</t>
  </si>
  <si>
    <t>23.   My co-workers care about the department.</t>
  </si>
  <si>
    <t>24.   I care about my work unit.</t>
  </si>
  <si>
    <t>25.   Comments on "collaboration" in  your department. (see attached)</t>
  </si>
  <si>
    <t>(1=Strongly Disagree, 2=Disagree, 3=Neutral, 4=Agree, and 5=Strongly Agree)</t>
  </si>
  <si>
    <t>26.  Change is organized.</t>
  </si>
  <si>
    <t>27.  During times of change, I understand "what" the change is.</t>
  </si>
  <si>
    <t>28.  During times of change, I understand "why" the change is necessaary.</t>
  </si>
  <si>
    <t xml:space="preserve">29.  During times of change, I understand "how" the change will affect me. </t>
  </si>
  <si>
    <t>30.  During times of change I understand "when" the change will occur.</t>
  </si>
  <si>
    <t>31.   I participate in making the change.</t>
  </si>
  <si>
    <t>32.  We work together to make change a success.</t>
  </si>
  <si>
    <t>33.   I feel supported by my supervisor during times of change.</t>
  </si>
  <si>
    <t>34.   Comments on "change involvement" in your departement.</t>
  </si>
  <si>
    <t>35.   My job description clearly states what is expected of me.</t>
  </si>
  <si>
    <t>36.   The level of performance expected of me is reasonable.</t>
  </si>
  <si>
    <t>37.   I am satisfied with the current employee feedback process.</t>
  </si>
  <si>
    <t>38.   My current feedback sessions are effective in guiding and developing my work.</t>
  </si>
  <si>
    <t>39.   My job responsibilities are clearly linked to the department's goals.</t>
  </si>
  <si>
    <t>40.   I receive informal feedback frequently throughout the year.</t>
  </si>
  <si>
    <t>41.   I am able to provide input on performance expectations.</t>
  </si>
  <si>
    <t>42.   I am told about my mistakes in a constructive manner.</t>
  </si>
  <si>
    <t>43.   The department provides adequate orientation when employees start a new job.</t>
  </si>
  <si>
    <t>44.   I receive adequate help when I have work-related problems that interfere with my ability to do my job.</t>
  </si>
  <si>
    <t>45.   My supervisor addresses performance concerns.</t>
  </si>
  <si>
    <t>46.   Comments on the "feedback process" in your department. (see attached)</t>
  </si>
  <si>
    <t>47.   I am paid fairly.</t>
  </si>
  <si>
    <t>48.   I am recognized for a job well done.</t>
  </si>
  <si>
    <t>49.   Employees are recognized in a meaningful way.</t>
  </si>
  <si>
    <t>50.   I have opportunities to learn and improve my skills.</t>
  </si>
  <si>
    <t>51.   My work unit celebrates success.</t>
  </si>
  <si>
    <t>52.   Comments on  "rewards/recognition" in your department. (see attached)</t>
  </si>
  <si>
    <t>53.   Overall, I am proud of the department's quality of work.</t>
  </si>
  <si>
    <t>54.   I am proud of the quality of my work.</t>
  </si>
  <si>
    <t>55.   The department provides me with the resources to produce quality work.</t>
  </si>
  <si>
    <t>56.   The department is committed to high quality.</t>
  </si>
  <si>
    <t>57.   The department is run efficiently.</t>
  </si>
  <si>
    <t>58.   I seek ways to continually improve my work process.</t>
  </si>
  <si>
    <t>59.   My work unit serves as effective stewards of the department's resources.</t>
  </si>
  <si>
    <t>60.   Comments on "quality of work and productivity" in your department. (see attached)</t>
  </si>
  <si>
    <t>61.   The physical environment at the department is healthy for employees</t>
  </si>
  <si>
    <t>62.   My physical work environment is attractive.</t>
  </si>
  <si>
    <t>63.   The department provides a safe work environment.</t>
  </si>
  <si>
    <t>64.   The department promotes physical, emotional, and mental health.</t>
  </si>
  <si>
    <t>65.   Individuals follow safety policies.</t>
  </si>
  <si>
    <t>66.   The department provides proper security for employees.</t>
  </si>
  <si>
    <t>67.   Comments on the "safey/health and work environment" in your department. (see attached)</t>
  </si>
  <si>
    <t>68.   I am given opportunities to use my talents to the fullest.</t>
  </si>
  <si>
    <t>69.   My supervisor encourages me to assume formal and informal leadership roles.</t>
  </si>
  <si>
    <t>70.   I feel free to seek out new jobs and opportunities.</t>
  </si>
  <si>
    <t>71.   I help when work piles up for others.</t>
  </si>
  <si>
    <t>72.   My co-workers help when work piles up for me.</t>
  </si>
  <si>
    <t>73.   I take intitiative instead of "just doing my job" or "waiting to be told".</t>
  </si>
  <si>
    <t>74.   I can depend on my supervisor to follow through.</t>
  </si>
  <si>
    <t>(New for 2013) I offer solutions to problems I experience in the workplace.</t>
  </si>
  <si>
    <t>75.   Comments on "empowerment" in your department. (see attached)</t>
  </si>
  <si>
    <t>76.   The department is a family friendly organization.</t>
  </si>
  <si>
    <t>77.   I am happy with the level of flexibility in work schedules.</t>
  </si>
  <si>
    <t>78.   The quality of my life is not hurt by job-related stress.</t>
  </si>
  <si>
    <t>79.   Comments on "work and family balance" in your department. (see attached)</t>
  </si>
  <si>
    <t>80.   I am treated with dignity.</t>
  </si>
  <si>
    <t>81.   Different cultures/ethnicity are respected by the department.</t>
  </si>
  <si>
    <t>82.   The department ensures equal opportunity at all levels.</t>
  </si>
  <si>
    <t>83.   The department treats people as individuals with unique needs.</t>
  </si>
  <si>
    <t>84.   The department does not tolerate discrimination and prejudice.</t>
  </si>
  <si>
    <t>85.   My co-workers respect personal privacy.</t>
  </si>
  <si>
    <t>86.   Employees show respect for each other.</t>
  </si>
  <si>
    <t>87.   Comments on "respect and fairness" in your department. (see attached)</t>
  </si>
  <si>
    <t>88.   The definition of customer service is communicated throughout the department.</t>
  </si>
  <si>
    <t>89.   I work in an environment that empowers me to provide good customer service.</t>
  </si>
  <si>
    <t>90.   Leadership recognizes the importance of our customers.</t>
  </si>
  <si>
    <t>91.   My work unit recognizes legal and ethical responsibilities.</t>
  </si>
  <si>
    <t>92.   Comments on "customer/student relations" in your department. (see attached)</t>
  </si>
  <si>
    <t>104. Safety/health and work environment</t>
  </si>
  <si>
    <r>
      <t>10.</t>
    </r>
    <r>
      <rPr>
        <sz val="11"/>
        <color theme="1"/>
        <rFont val="Calibri"/>
        <family val="2"/>
        <scheme val="minor"/>
      </rPr>
      <t>    Supervisors and employees engage in direct, honest discussions.</t>
    </r>
  </si>
  <si>
    <r>
      <t>12.</t>
    </r>
    <r>
      <rPr>
        <sz val="11"/>
        <color theme="1"/>
        <rFont val="Calibri"/>
        <family val="2"/>
        <scheme val="minor"/>
      </rPr>
      <t>    I am able to give my supervisor feedback without fear of retribution.</t>
    </r>
  </si>
  <si>
    <r>
      <t>13.</t>
    </r>
    <r>
      <rPr>
        <sz val="11"/>
        <color theme="1"/>
        <rFont val="Calibri"/>
        <family val="2"/>
        <scheme val="minor"/>
      </rPr>
      <t>    Comments on “communication” in your department. (see attached)</t>
    </r>
  </si>
  <si>
    <t>Change Involvement</t>
  </si>
  <si>
    <t>DSA Quality of Work Life Survey - Administered during the Spring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</si>
</sst>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 indent="5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"/>
  <sheetViews>
    <sheetView tabSelected="1" workbookViewId="0">
      <selection sqref="A1:XFD1"/>
    </sheetView>
  </sheetViews>
  <sheetFormatPr defaultRowHeight="14.25" x14ac:dyDescent="0.45"/>
  <cols>
    <col min="1" max="1" width="86.59765625" style="3" bestFit="1" customWidth="1"/>
    <col min="2" max="2" width="6.86328125" style="3" customWidth="1"/>
    <col min="3" max="4" width="6" style="3" bestFit="1" customWidth="1"/>
    <col min="5" max="5" width="6.59765625" style="3" customWidth="1"/>
    <col min="6" max="6" width="6" style="3" bestFit="1" customWidth="1"/>
    <col min="7" max="7" width="5.73046875" style="3" bestFit="1" customWidth="1"/>
    <col min="8" max="16384" width="9.06640625" style="3"/>
  </cols>
  <sheetData>
    <row r="1" spans="1:7" x14ac:dyDescent="0.45">
      <c r="A1" s="1" t="s">
        <v>121</v>
      </c>
      <c r="B1" s="16">
        <v>2008</v>
      </c>
      <c r="C1" s="16">
        <v>2010</v>
      </c>
      <c r="D1" s="16">
        <v>2013</v>
      </c>
      <c r="E1" s="16">
        <v>2015</v>
      </c>
      <c r="F1" s="16">
        <v>2018</v>
      </c>
      <c r="G1" s="16">
        <v>2021</v>
      </c>
    </row>
    <row r="2" spans="1:7" x14ac:dyDescent="0.45">
      <c r="A2" s="2" t="s">
        <v>47</v>
      </c>
      <c r="B2" s="2">
        <v>335</v>
      </c>
      <c r="C2" s="2">
        <v>476</v>
      </c>
      <c r="D2" s="2">
        <v>411</v>
      </c>
      <c r="E2" s="2">
        <v>487</v>
      </c>
      <c r="F2" s="2">
        <v>596</v>
      </c>
      <c r="G2" s="2">
        <v>436</v>
      </c>
    </row>
    <row r="3" spans="1:7" x14ac:dyDescent="0.45">
      <c r="A3" s="13" t="s">
        <v>0</v>
      </c>
    </row>
    <row r="4" spans="1:7" x14ac:dyDescent="0.45">
      <c r="A4" s="11" t="s">
        <v>1</v>
      </c>
      <c r="B4" s="4">
        <v>4.2</v>
      </c>
      <c r="C4" s="3">
        <v>4.18</v>
      </c>
      <c r="D4" s="3">
        <v>4.2300000000000004</v>
      </c>
      <c r="E4" s="3">
        <v>4.08</v>
      </c>
      <c r="F4" s="3">
        <v>3.99</v>
      </c>
      <c r="G4" s="3">
        <v>4.18</v>
      </c>
    </row>
    <row r="5" spans="1:7" x14ac:dyDescent="0.45">
      <c r="A5" s="11" t="s">
        <v>26</v>
      </c>
      <c r="B5" s="3">
        <v>3.85</v>
      </c>
      <c r="C5" s="4">
        <v>3.8</v>
      </c>
      <c r="D5" s="4">
        <v>3.9</v>
      </c>
      <c r="E5" s="4">
        <v>3.78</v>
      </c>
      <c r="F5" s="4">
        <v>3.61</v>
      </c>
      <c r="G5" s="4">
        <v>3.89</v>
      </c>
    </row>
    <row r="6" spans="1:7" x14ac:dyDescent="0.45">
      <c r="A6" s="11" t="s">
        <v>27</v>
      </c>
      <c r="B6" s="3">
        <v>3.71</v>
      </c>
      <c r="C6" s="3">
        <v>3.68</v>
      </c>
      <c r="D6" s="3">
        <v>3.79</v>
      </c>
      <c r="E6" s="3">
        <v>3.68</v>
      </c>
      <c r="F6" s="3">
        <v>3.53</v>
      </c>
      <c r="G6" s="3">
        <v>3.84</v>
      </c>
    </row>
    <row r="7" spans="1:7" x14ac:dyDescent="0.45">
      <c r="A7" s="11" t="s">
        <v>28</v>
      </c>
      <c r="B7" s="3">
        <v>3.87</v>
      </c>
      <c r="C7" s="3">
        <v>3.98</v>
      </c>
      <c r="D7" s="3">
        <v>4.03</v>
      </c>
      <c r="E7" s="3">
        <v>3.92</v>
      </c>
      <c r="F7" s="3">
        <v>3.95</v>
      </c>
      <c r="G7" s="3">
        <v>4.03</v>
      </c>
    </row>
    <row r="8" spans="1:7" x14ac:dyDescent="0.45">
      <c r="A8" s="11" t="s">
        <v>29</v>
      </c>
      <c r="B8" s="3">
        <v>3.74</v>
      </c>
      <c r="C8" s="3">
        <v>3.67</v>
      </c>
      <c r="D8" s="4">
        <v>3.9</v>
      </c>
      <c r="E8" s="3">
        <v>3.67</v>
      </c>
      <c r="F8" s="3">
        <v>3.55</v>
      </c>
      <c r="G8" s="3">
        <v>3.72</v>
      </c>
    </row>
    <row r="9" spans="1:7" x14ac:dyDescent="0.45">
      <c r="A9" s="11" t="s">
        <v>30</v>
      </c>
      <c r="B9" s="3">
        <v>3.88</v>
      </c>
      <c r="C9" s="3">
        <v>3.93</v>
      </c>
      <c r="D9" s="3">
        <v>4.0199999999999996</v>
      </c>
      <c r="E9" s="3">
        <v>3.94</v>
      </c>
      <c r="F9" s="3">
        <v>3.75</v>
      </c>
      <c r="G9" s="3">
        <v>4.13</v>
      </c>
    </row>
    <row r="10" spans="1:7" x14ac:dyDescent="0.45">
      <c r="A10" s="11" t="s">
        <v>31</v>
      </c>
      <c r="B10" s="3">
        <v>3.64</v>
      </c>
      <c r="C10" s="3">
        <v>3.63</v>
      </c>
      <c r="D10" s="3">
        <v>3.84</v>
      </c>
      <c r="E10" s="3">
        <v>3.66</v>
      </c>
      <c r="F10" s="3">
        <v>3.56</v>
      </c>
      <c r="G10" s="3">
        <v>3.78</v>
      </c>
    </row>
    <row r="11" spans="1:7" x14ac:dyDescent="0.45">
      <c r="A11" s="11" t="s">
        <v>2</v>
      </c>
      <c r="B11" s="3">
        <v>3.85</v>
      </c>
      <c r="C11" s="4">
        <v>3.9</v>
      </c>
      <c r="D11" s="4">
        <v>3.79</v>
      </c>
      <c r="E11" s="4">
        <v>3.76</v>
      </c>
      <c r="F11" s="4">
        <v>3.7</v>
      </c>
      <c r="G11" s="4">
        <v>3.83</v>
      </c>
    </row>
    <row r="12" spans="1:7" x14ac:dyDescent="0.45">
      <c r="A12" s="11" t="s">
        <v>32</v>
      </c>
      <c r="B12" s="3">
        <v>3.71</v>
      </c>
      <c r="C12" s="4">
        <v>3.63</v>
      </c>
      <c r="D12" s="4">
        <v>3.8</v>
      </c>
      <c r="E12" s="4">
        <v>3.75</v>
      </c>
      <c r="F12" s="4">
        <v>3.56</v>
      </c>
      <c r="G12" s="4">
        <v>3.7</v>
      </c>
    </row>
    <row r="13" spans="1:7" x14ac:dyDescent="0.45">
      <c r="A13" s="11" t="s">
        <v>117</v>
      </c>
      <c r="B13" s="3">
        <v>3.64</v>
      </c>
      <c r="C13" s="4">
        <v>3.63</v>
      </c>
      <c r="D13" s="4">
        <v>3.82</v>
      </c>
      <c r="E13" s="4">
        <v>3.69</v>
      </c>
      <c r="F13" s="4">
        <v>3.55</v>
      </c>
      <c r="G13" s="4">
        <v>3.77</v>
      </c>
    </row>
    <row r="14" spans="1:7" x14ac:dyDescent="0.45">
      <c r="A14" s="11" t="s">
        <v>33</v>
      </c>
      <c r="B14" s="3">
        <v>3.62</v>
      </c>
      <c r="C14" s="4">
        <v>3.68</v>
      </c>
      <c r="D14" s="4">
        <v>3.81</v>
      </c>
      <c r="E14" s="4">
        <v>3.74</v>
      </c>
      <c r="F14" s="4">
        <v>3.58</v>
      </c>
      <c r="G14" s="4">
        <v>3.85</v>
      </c>
    </row>
    <row r="15" spans="1:7" x14ac:dyDescent="0.45">
      <c r="A15" s="11" t="s">
        <v>118</v>
      </c>
      <c r="B15" s="3">
        <v>3.91</v>
      </c>
      <c r="C15" s="4">
        <v>3.9</v>
      </c>
      <c r="D15" s="4">
        <v>4.08</v>
      </c>
      <c r="E15" s="4">
        <v>3.93</v>
      </c>
      <c r="F15" s="4">
        <v>3.83</v>
      </c>
      <c r="G15" s="4">
        <v>4.05</v>
      </c>
    </row>
    <row r="16" spans="1:7" x14ac:dyDescent="0.45">
      <c r="A16" s="11" t="s">
        <v>119</v>
      </c>
    </row>
    <row r="17" spans="1:7" x14ac:dyDescent="0.45">
      <c r="A17" s="12"/>
      <c r="B17" s="4">
        <f>SUM(B4:B16)</f>
        <v>45.620000000000005</v>
      </c>
      <c r="C17" s="3">
        <f>SUM(C4:C16)</f>
        <v>45.61</v>
      </c>
      <c r="D17" s="3">
        <f>SUM(D4:D15)</f>
        <v>47.01</v>
      </c>
      <c r="E17" s="3">
        <f>SUM(E4:E16)</f>
        <v>45.6</v>
      </c>
      <c r="F17" s="3">
        <f>SUM(F4:F16)</f>
        <v>44.159999999999989</v>
      </c>
      <c r="G17" s="3">
        <f>SUM(G4:G15)</f>
        <v>46.77</v>
      </c>
    </row>
    <row r="18" spans="1:7" x14ac:dyDescent="0.45">
      <c r="A18" s="10" t="s">
        <v>34</v>
      </c>
      <c r="B18" s="5">
        <f>45.62/12</f>
        <v>3.8016666666666663</v>
      </c>
      <c r="C18" s="5">
        <f>45.61/12</f>
        <v>3.8008333333333333</v>
      </c>
      <c r="D18" s="5">
        <f>D17/12</f>
        <v>3.9175</v>
      </c>
      <c r="E18" s="5">
        <f>E17/12</f>
        <v>3.8000000000000003</v>
      </c>
      <c r="F18" s="3">
        <f>F17/12</f>
        <v>3.6799999999999993</v>
      </c>
      <c r="G18" s="4">
        <f>+G17/12</f>
        <v>3.8975000000000004</v>
      </c>
    </row>
    <row r="19" spans="1:7" x14ac:dyDescent="0.45">
      <c r="A19" s="10"/>
      <c r="B19" s="5"/>
      <c r="C19" s="5"/>
      <c r="D19" s="5"/>
      <c r="E19" s="5"/>
    </row>
    <row r="20" spans="1:7" x14ac:dyDescent="0.45">
      <c r="A20" s="14" t="s">
        <v>4</v>
      </c>
    </row>
    <row r="21" spans="1:7" x14ac:dyDescent="0.45">
      <c r="A21" s="11" t="s">
        <v>35</v>
      </c>
      <c r="B21" s="3">
        <v>3.91</v>
      </c>
      <c r="C21" s="4">
        <v>3.82</v>
      </c>
      <c r="D21" s="4">
        <v>3.95</v>
      </c>
      <c r="E21" s="4">
        <v>4.01</v>
      </c>
      <c r="F21" s="4">
        <v>3.85</v>
      </c>
      <c r="G21" s="4">
        <v>4</v>
      </c>
    </row>
    <row r="22" spans="1:7" x14ac:dyDescent="0.45">
      <c r="A22" s="11" t="s">
        <v>36</v>
      </c>
      <c r="B22" s="3">
        <v>4.0199999999999996</v>
      </c>
      <c r="C22" s="4">
        <v>4.04</v>
      </c>
      <c r="D22" s="4">
        <v>4.1900000000000004</v>
      </c>
      <c r="E22" s="4">
        <v>4.0999999999999996</v>
      </c>
      <c r="F22" s="3">
        <v>3.95</v>
      </c>
      <c r="G22" s="4">
        <v>4.2</v>
      </c>
    </row>
    <row r="23" spans="1:7" x14ac:dyDescent="0.45">
      <c r="A23" s="11" t="s">
        <v>37</v>
      </c>
      <c r="B23" s="3">
        <v>4.01</v>
      </c>
      <c r="C23" s="3">
        <v>3.92</v>
      </c>
      <c r="D23" s="3">
        <v>4.05</v>
      </c>
      <c r="E23" s="3">
        <v>3.99</v>
      </c>
      <c r="F23" s="3">
        <v>3.86</v>
      </c>
      <c r="G23" s="3">
        <v>3.96</v>
      </c>
    </row>
    <row r="24" spans="1:7" x14ac:dyDescent="0.45">
      <c r="A24" s="11" t="s">
        <v>38</v>
      </c>
      <c r="B24" s="3">
        <v>3.62</v>
      </c>
      <c r="C24" s="3">
        <v>3.53</v>
      </c>
      <c r="D24" s="3">
        <v>3.73</v>
      </c>
      <c r="E24" s="4">
        <v>3.73</v>
      </c>
      <c r="F24" s="3">
        <v>3.46</v>
      </c>
      <c r="G24" s="3">
        <v>3.72</v>
      </c>
    </row>
    <row r="25" spans="1:7" x14ac:dyDescent="0.45">
      <c r="A25" s="11" t="s">
        <v>39</v>
      </c>
      <c r="B25" s="3">
        <v>3.72</v>
      </c>
      <c r="C25" s="4">
        <v>3.93</v>
      </c>
      <c r="D25" s="4">
        <v>3.94</v>
      </c>
      <c r="E25" s="4">
        <v>3.93</v>
      </c>
      <c r="F25" s="3">
        <v>3.77</v>
      </c>
      <c r="G25" s="4">
        <v>3.94</v>
      </c>
    </row>
    <row r="26" spans="1:7" x14ac:dyDescent="0.45">
      <c r="A26" s="11" t="s">
        <v>40</v>
      </c>
      <c r="B26" s="3">
        <v>3.92</v>
      </c>
      <c r="C26" s="4">
        <v>3.86</v>
      </c>
      <c r="D26" s="4">
        <v>3.99</v>
      </c>
      <c r="E26" s="4">
        <v>4.04</v>
      </c>
      <c r="F26" s="3">
        <v>3.83</v>
      </c>
      <c r="G26" s="4">
        <v>4.0199999999999996</v>
      </c>
    </row>
    <row r="27" spans="1:7" x14ac:dyDescent="0.45">
      <c r="A27" s="11" t="s">
        <v>41</v>
      </c>
      <c r="B27" s="3">
        <v>3.92</v>
      </c>
      <c r="C27" s="4">
        <v>3.97</v>
      </c>
      <c r="D27" s="4">
        <v>4.07</v>
      </c>
      <c r="E27" s="4">
        <v>4.03</v>
      </c>
      <c r="F27" s="3">
        <v>3.85</v>
      </c>
      <c r="G27" s="4">
        <v>4.0599999999999996</v>
      </c>
    </row>
    <row r="28" spans="1:7" x14ac:dyDescent="0.45">
      <c r="A28" s="11" t="s">
        <v>42</v>
      </c>
      <c r="B28" s="3">
        <v>3.76</v>
      </c>
      <c r="C28" s="4">
        <v>3.86</v>
      </c>
      <c r="D28" s="4">
        <v>3.93</v>
      </c>
      <c r="E28" s="4">
        <v>3.97</v>
      </c>
      <c r="F28" s="3">
        <v>3.76</v>
      </c>
      <c r="G28" s="4">
        <v>3.91</v>
      </c>
    </row>
    <row r="29" spans="1:7" x14ac:dyDescent="0.45">
      <c r="A29" s="11" t="s">
        <v>43</v>
      </c>
      <c r="B29" s="3">
        <v>4.51</v>
      </c>
      <c r="C29" s="4">
        <v>4.58</v>
      </c>
      <c r="D29" s="4">
        <v>4.5999999999999996</v>
      </c>
      <c r="E29" s="4">
        <v>4.45</v>
      </c>
      <c r="F29" s="3">
        <v>4.3899999999999997</v>
      </c>
      <c r="G29" s="4">
        <v>4.4400000000000004</v>
      </c>
    </row>
    <row r="30" spans="1:7" x14ac:dyDescent="0.45">
      <c r="A30" s="11" t="s">
        <v>44</v>
      </c>
      <c r="B30" s="3">
        <v>4.07</v>
      </c>
      <c r="C30" s="4">
        <v>4</v>
      </c>
      <c r="D30" s="4">
        <v>4.22</v>
      </c>
      <c r="E30" s="4">
        <v>4.16</v>
      </c>
      <c r="F30" s="3">
        <v>3.99</v>
      </c>
      <c r="G30" s="4">
        <v>4.1399999999999997</v>
      </c>
    </row>
    <row r="31" spans="1:7" x14ac:dyDescent="0.45">
      <c r="A31" s="11" t="s">
        <v>45</v>
      </c>
      <c r="B31" s="3">
        <v>4.6500000000000004</v>
      </c>
      <c r="C31" s="4">
        <v>4.63</v>
      </c>
      <c r="D31" s="4">
        <v>4.67</v>
      </c>
      <c r="E31" s="4">
        <v>4.58</v>
      </c>
      <c r="F31" s="3">
        <v>4.4800000000000004</v>
      </c>
      <c r="G31" s="4">
        <v>4.58</v>
      </c>
    </row>
    <row r="32" spans="1:7" x14ac:dyDescent="0.45">
      <c r="A32" s="11" t="s">
        <v>46</v>
      </c>
    </row>
    <row r="33" spans="1:7" x14ac:dyDescent="0.45">
      <c r="B33" s="3">
        <f>SUM(B21:B32)</f>
        <v>44.109999999999992</v>
      </c>
      <c r="C33" s="4">
        <f>SUM(C21:C32)</f>
        <v>44.14</v>
      </c>
      <c r="D33" s="4">
        <f>SUM(D21:D31)</f>
        <v>45.34</v>
      </c>
      <c r="E33" s="4">
        <f>SUM(E21:E32)</f>
        <v>44.989999999999995</v>
      </c>
      <c r="F33" s="4">
        <f>SUM(F21:F31)</f>
        <v>43.19</v>
      </c>
      <c r="G33" s="4">
        <f>SUM(G21:G31)</f>
        <v>44.97</v>
      </c>
    </row>
    <row r="34" spans="1:7" x14ac:dyDescent="0.45">
      <c r="A34" s="10" t="s">
        <v>3</v>
      </c>
      <c r="B34" s="5">
        <f>44.11/11</f>
        <v>4.01</v>
      </c>
      <c r="C34" s="5">
        <f>44.14/11</f>
        <v>4.0127272727272727</v>
      </c>
      <c r="D34" s="5">
        <f>D33/11</f>
        <v>4.121818181818182</v>
      </c>
      <c r="E34" s="5">
        <f>E33/11</f>
        <v>4.09</v>
      </c>
      <c r="F34" s="4">
        <f>F33/11</f>
        <v>3.9263636363636363</v>
      </c>
      <c r="G34" s="4">
        <f>+G33/11</f>
        <v>4.0881818181818179</v>
      </c>
    </row>
    <row r="35" spans="1:7" x14ac:dyDescent="0.45">
      <c r="A35" s="10"/>
      <c r="B35" s="5"/>
      <c r="C35" s="5"/>
      <c r="D35" s="5"/>
      <c r="E35" s="5"/>
      <c r="F35" s="4"/>
    </row>
    <row r="36" spans="1:7" x14ac:dyDescent="0.45">
      <c r="A36" s="13" t="s">
        <v>120</v>
      </c>
    </row>
    <row r="37" spans="1:7" x14ac:dyDescent="0.45">
      <c r="A37" s="11" t="s">
        <v>48</v>
      </c>
      <c r="B37" s="3">
        <v>3.26</v>
      </c>
      <c r="C37" s="3">
        <v>3.43</v>
      </c>
      <c r="D37" s="3">
        <v>3.49</v>
      </c>
      <c r="E37" s="3">
        <v>3.34</v>
      </c>
      <c r="F37" s="3">
        <v>3.29</v>
      </c>
      <c r="G37" s="4">
        <v>3.4</v>
      </c>
    </row>
    <row r="38" spans="1:7" x14ac:dyDescent="0.45">
      <c r="A38" s="11" t="s">
        <v>49</v>
      </c>
      <c r="B38" s="3">
        <v>3.56</v>
      </c>
      <c r="C38" s="3">
        <v>3.63</v>
      </c>
      <c r="D38" s="3">
        <v>3.77</v>
      </c>
      <c r="E38" s="7">
        <v>3.52</v>
      </c>
      <c r="F38" s="3">
        <v>3.46</v>
      </c>
      <c r="G38" s="3">
        <v>3.66</v>
      </c>
    </row>
    <row r="39" spans="1:7" x14ac:dyDescent="0.45">
      <c r="A39" s="11" t="s">
        <v>50</v>
      </c>
      <c r="B39" s="3">
        <v>3.53</v>
      </c>
      <c r="C39" s="3">
        <v>3.55</v>
      </c>
      <c r="D39" s="3">
        <v>3.76</v>
      </c>
      <c r="E39" s="7">
        <v>3.48</v>
      </c>
      <c r="F39" s="3">
        <v>3.48</v>
      </c>
      <c r="G39" s="3">
        <v>3.58</v>
      </c>
    </row>
    <row r="40" spans="1:7" x14ac:dyDescent="0.45">
      <c r="A40" s="11" t="s">
        <v>51</v>
      </c>
      <c r="B40" s="4">
        <v>3.5</v>
      </c>
      <c r="C40" s="3">
        <v>3.57</v>
      </c>
      <c r="D40" s="3">
        <v>3.72</v>
      </c>
      <c r="E40" s="7">
        <v>3.48</v>
      </c>
      <c r="F40" s="3">
        <v>3.41</v>
      </c>
      <c r="G40" s="3">
        <v>3.61</v>
      </c>
    </row>
    <row r="41" spans="1:7" x14ac:dyDescent="0.45">
      <c r="A41" s="11" t="s">
        <v>52</v>
      </c>
      <c r="B41" s="3">
        <v>3.38</v>
      </c>
      <c r="C41" s="3">
        <v>3.51</v>
      </c>
      <c r="D41" s="3">
        <v>3.62</v>
      </c>
      <c r="E41" s="8">
        <v>3.5</v>
      </c>
      <c r="F41" s="4">
        <v>3.4</v>
      </c>
      <c r="G41" s="4">
        <v>3.56</v>
      </c>
    </row>
    <row r="42" spans="1:7" x14ac:dyDescent="0.45">
      <c r="A42" s="11" t="s">
        <v>53</v>
      </c>
      <c r="B42" s="3">
        <v>3.62</v>
      </c>
      <c r="C42" s="3">
        <v>3.72</v>
      </c>
      <c r="D42" s="3">
        <v>3.77</v>
      </c>
      <c r="E42" s="3">
        <v>3.68</v>
      </c>
      <c r="F42" s="3">
        <v>3.57</v>
      </c>
      <c r="G42" s="3">
        <v>3.71</v>
      </c>
    </row>
    <row r="43" spans="1:7" x14ac:dyDescent="0.45">
      <c r="A43" s="11" t="s">
        <v>54</v>
      </c>
      <c r="B43" s="3">
        <v>3.64</v>
      </c>
      <c r="C43" s="3">
        <v>3.74</v>
      </c>
      <c r="D43" s="3">
        <v>3.86</v>
      </c>
      <c r="E43" s="3">
        <v>3.73</v>
      </c>
      <c r="F43" s="3">
        <v>3.59</v>
      </c>
      <c r="G43" s="3">
        <v>3.82</v>
      </c>
    </row>
    <row r="44" spans="1:7" x14ac:dyDescent="0.45">
      <c r="A44" s="11" t="s">
        <v>55</v>
      </c>
      <c r="B44" s="3">
        <v>3.82</v>
      </c>
      <c r="C44" s="4">
        <v>3.9</v>
      </c>
      <c r="D44" s="4">
        <v>4.05</v>
      </c>
      <c r="E44" s="4">
        <v>3.88</v>
      </c>
      <c r="F44" s="4">
        <v>3.74</v>
      </c>
      <c r="G44" s="4">
        <v>4</v>
      </c>
    </row>
    <row r="45" spans="1:7" x14ac:dyDescent="0.45">
      <c r="A45" s="11" t="s">
        <v>56</v>
      </c>
    </row>
    <row r="46" spans="1:7" x14ac:dyDescent="0.45">
      <c r="B46" s="3">
        <f>SUM(B37:B45)</f>
        <v>28.310000000000002</v>
      </c>
      <c r="C46" s="4">
        <f>SUM(C37:C45)</f>
        <v>29.049999999999997</v>
      </c>
      <c r="D46" s="4">
        <f>SUM(D37:D45)</f>
        <v>30.04</v>
      </c>
      <c r="E46" s="4">
        <f>SUM(E37:E45)</f>
        <v>28.61</v>
      </c>
      <c r="F46" s="4">
        <f>SUM(F37:F44)</f>
        <v>27.939999999999998</v>
      </c>
      <c r="G46" s="4">
        <f>SUM(G37:G44)</f>
        <v>29.34</v>
      </c>
    </row>
    <row r="47" spans="1:7" x14ac:dyDescent="0.45">
      <c r="A47" s="10" t="s">
        <v>3</v>
      </c>
      <c r="B47" s="5">
        <f>B46/8</f>
        <v>3.5387500000000003</v>
      </c>
      <c r="C47" s="5">
        <f>C46/8</f>
        <v>3.6312499999999996</v>
      </c>
      <c r="D47" s="5">
        <f>D46/8</f>
        <v>3.7549999999999999</v>
      </c>
      <c r="E47" s="5">
        <f>E46/8</f>
        <v>3.5762499999999999</v>
      </c>
      <c r="F47" s="5">
        <f>F46/8</f>
        <v>3.4924999999999997</v>
      </c>
      <c r="G47" s="4">
        <f>+G46/8</f>
        <v>3.6675</v>
      </c>
    </row>
    <row r="48" spans="1:7" x14ac:dyDescent="0.45">
      <c r="A48" s="10"/>
      <c r="B48" s="5"/>
      <c r="C48" s="5"/>
      <c r="D48" s="5"/>
      <c r="E48" s="5"/>
    </row>
    <row r="49" spans="1:7" x14ac:dyDescent="0.45">
      <c r="A49" s="13" t="s">
        <v>5</v>
      </c>
      <c r="E49" s="9"/>
    </row>
    <row r="50" spans="1:7" x14ac:dyDescent="0.45">
      <c r="A50" s="3" t="s">
        <v>57</v>
      </c>
      <c r="B50" s="3">
        <v>3.83</v>
      </c>
      <c r="C50" s="4">
        <v>4.03</v>
      </c>
      <c r="D50" s="4">
        <v>3.95</v>
      </c>
      <c r="E50" s="5">
        <v>3.91</v>
      </c>
      <c r="F50" s="5">
        <v>3.9</v>
      </c>
      <c r="G50" s="4">
        <v>4.0199999999999996</v>
      </c>
    </row>
    <row r="51" spans="1:7" x14ac:dyDescent="0.45">
      <c r="A51" s="3" t="s">
        <v>58</v>
      </c>
      <c r="B51" s="3">
        <v>4.0599999999999996</v>
      </c>
      <c r="C51" s="3">
        <v>4.16</v>
      </c>
      <c r="D51" s="3">
        <v>3.99</v>
      </c>
      <c r="E51" s="9">
        <v>3.97</v>
      </c>
      <c r="F51" s="9">
        <v>3.94</v>
      </c>
      <c r="G51" s="3">
        <v>3.92</v>
      </c>
    </row>
    <row r="52" spans="1:7" x14ac:dyDescent="0.45">
      <c r="A52" s="3" t="s">
        <v>59</v>
      </c>
      <c r="B52" s="3">
        <v>3.49</v>
      </c>
      <c r="C52" s="3">
        <v>3.64</v>
      </c>
      <c r="D52" s="3">
        <v>3.72</v>
      </c>
      <c r="E52" s="5">
        <v>3.6</v>
      </c>
      <c r="F52" s="4">
        <v>3.5</v>
      </c>
      <c r="G52" s="4">
        <v>3.65</v>
      </c>
    </row>
    <row r="53" spans="1:7" x14ac:dyDescent="0.45">
      <c r="A53" s="3" t="s">
        <v>60</v>
      </c>
      <c r="B53" s="3">
        <v>3.59</v>
      </c>
      <c r="C53" s="3">
        <v>3.76</v>
      </c>
      <c r="D53" s="3">
        <v>3.77</v>
      </c>
      <c r="E53" s="9">
        <v>3.66</v>
      </c>
      <c r="F53" s="9">
        <v>3.56</v>
      </c>
      <c r="G53" s="3">
        <v>3.74</v>
      </c>
    </row>
    <row r="54" spans="1:7" x14ac:dyDescent="0.45">
      <c r="A54" s="3" t="s">
        <v>61</v>
      </c>
      <c r="B54" s="3">
        <v>4.0199999999999996</v>
      </c>
      <c r="C54" s="3">
        <v>4.13</v>
      </c>
      <c r="D54" s="3">
        <v>4.1399999999999997</v>
      </c>
      <c r="E54" s="5">
        <v>3.93</v>
      </c>
      <c r="F54" s="4">
        <v>3.97</v>
      </c>
      <c r="G54" s="4">
        <v>4.08</v>
      </c>
    </row>
    <row r="55" spans="1:7" x14ac:dyDescent="0.45">
      <c r="A55" s="3" t="s">
        <v>62</v>
      </c>
      <c r="B55" s="3">
        <v>3.72</v>
      </c>
      <c r="C55" s="4">
        <v>3.88</v>
      </c>
      <c r="D55" s="4">
        <v>3.9</v>
      </c>
      <c r="E55" s="5">
        <v>3.84</v>
      </c>
      <c r="F55" s="5">
        <v>3.71</v>
      </c>
      <c r="G55" s="4">
        <v>3.88</v>
      </c>
    </row>
    <row r="56" spans="1:7" x14ac:dyDescent="0.45">
      <c r="A56" s="3" t="s">
        <v>63</v>
      </c>
      <c r="B56" s="3">
        <v>4.03</v>
      </c>
      <c r="C56" s="3">
        <v>4.01</v>
      </c>
      <c r="D56" s="3">
        <v>3.97</v>
      </c>
      <c r="E56" s="5">
        <v>3.96</v>
      </c>
      <c r="F56" s="5">
        <v>3.85</v>
      </c>
      <c r="G56" s="4">
        <v>4.07</v>
      </c>
    </row>
    <row r="57" spans="1:7" x14ac:dyDescent="0.45">
      <c r="A57" s="3" t="s">
        <v>64</v>
      </c>
      <c r="B57" s="3">
        <v>3.86</v>
      </c>
      <c r="C57" s="4">
        <v>3.97</v>
      </c>
      <c r="D57" s="4">
        <v>3.95</v>
      </c>
      <c r="E57" s="5">
        <v>3.89</v>
      </c>
      <c r="F57" s="5">
        <v>3.74</v>
      </c>
      <c r="G57" s="4">
        <v>3.97</v>
      </c>
    </row>
    <row r="58" spans="1:7" x14ac:dyDescent="0.45">
      <c r="A58" s="3" t="s">
        <v>65</v>
      </c>
      <c r="B58" s="3">
        <v>3.41</v>
      </c>
      <c r="C58" s="4">
        <v>3.5</v>
      </c>
      <c r="D58" s="4">
        <v>3.59</v>
      </c>
      <c r="E58" s="5">
        <v>3.53</v>
      </c>
      <c r="F58" s="5">
        <v>3.32</v>
      </c>
      <c r="G58" s="4">
        <v>3.55</v>
      </c>
    </row>
    <row r="59" spans="1:7" x14ac:dyDescent="0.45">
      <c r="A59" s="3" t="s">
        <v>66</v>
      </c>
      <c r="B59" s="3">
        <v>3.68</v>
      </c>
      <c r="C59" s="4">
        <v>3.85</v>
      </c>
      <c r="D59" s="4">
        <v>3.86</v>
      </c>
      <c r="E59" s="5">
        <v>3.82</v>
      </c>
      <c r="F59" s="5">
        <v>3.69</v>
      </c>
      <c r="G59" s="4">
        <v>3.86</v>
      </c>
    </row>
    <row r="60" spans="1:7" x14ac:dyDescent="0.45">
      <c r="A60" s="3" t="s">
        <v>67</v>
      </c>
      <c r="B60" s="4">
        <v>3.8</v>
      </c>
      <c r="C60" s="4">
        <v>3.97</v>
      </c>
      <c r="D60" s="4">
        <v>3.91</v>
      </c>
      <c r="E60" s="5">
        <v>3.85</v>
      </c>
      <c r="F60" s="5">
        <v>3.83</v>
      </c>
      <c r="G60" s="4">
        <v>3.95</v>
      </c>
    </row>
    <row r="61" spans="1:7" x14ac:dyDescent="0.45">
      <c r="A61" s="3" t="s">
        <v>68</v>
      </c>
      <c r="E61" s="9"/>
    </row>
    <row r="62" spans="1:7" x14ac:dyDescent="0.45">
      <c r="B62" s="3">
        <f>SUM(B50:B61)</f>
        <v>41.489999999999995</v>
      </c>
      <c r="C62" s="4">
        <f>SUM(C50:C61)</f>
        <v>42.9</v>
      </c>
      <c r="D62" s="4">
        <f>SUM(D50:D60)</f>
        <v>42.75</v>
      </c>
      <c r="E62" s="5">
        <f>SUM(E50:E61)</f>
        <v>41.96</v>
      </c>
      <c r="F62" s="4">
        <f>SUM(F50:F60)</f>
        <v>41.01</v>
      </c>
      <c r="G62" s="4">
        <f>SUM(G50:G60)</f>
        <v>42.69</v>
      </c>
    </row>
    <row r="63" spans="1:7" x14ac:dyDescent="0.45">
      <c r="A63" s="10" t="s">
        <v>3</v>
      </c>
      <c r="B63" s="5">
        <f>41.49/11</f>
        <v>3.771818181818182</v>
      </c>
      <c r="C63" s="5">
        <f>42.9/11</f>
        <v>3.9</v>
      </c>
      <c r="D63" s="5">
        <f>D62/11</f>
        <v>3.8863636363636362</v>
      </c>
      <c r="E63" s="5">
        <f>E62/11</f>
        <v>3.8145454545454545</v>
      </c>
      <c r="F63" s="4">
        <f>F62/11</f>
        <v>3.728181818181818</v>
      </c>
      <c r="G63" s="4">
        <f>+G62/11</f>
        <v>3.8809090909090909</v>
      </c>
    </row>
    <row r="64" spans="1:7" x14ac:dyDescent="0.45">
      <c r="A64" s="10"/>
      <c r="B64" s="5"/>
      <c r="C64" s="5"/>
      <c r="D64" s="5"/>
      <c r="E64" s="5"/>
    </row>
    <row r="65" spans="1:7" x14ac:dyDescent="0.45">
      <c r="A65" s="13" t="s">
        <v>6</v>
      </c>
      <c r="E65" s="9"/>
      <c r="F65" s="6"/>
    </row>
    <row r="66" spans="1:7" x14ac:dyDescent="0.45">
      <c r="A66" s="3" t="s">
        <v>69</v>
      </c>
      <c r="B66" s="3">
        <v>3.34</v>
      </c>
      <c r="C66" s="2" t="s">
        <v>7</v>
      </c>
      <c r="D66" s="2" t="s">
        <v>7</v>
      </c>
      <c r="E66" s="6" t="s">
        <v>7</v>
      </c>
      <c r="F66" s="6" t="s">
        <v>7</v>
      </c>
      <c r="G66" s="2" t="s">
        <v>7</v>
      </c>
    </row>
    <row r="67" spans="1:7" x14ac:dyDescent="0.45">
      <c r="A67" s="3" t="s">
        <v>70</v>
      </c>
      <c r="B67" s="3">
        <v>3.62</v>
      </c>
      <c r="C67" s="3">
        <v>3.84</v>
      </c>
      <c r="D67" s="3">
        <v>3.76</v>
      </c>
      <c r="E67" s="9">
        <v>3.78</v>
      </c>
      <c r="F67" s="9">
        <v>3.67</v>
      </c>
      <c r="G67" s="3">
        <v>3.79</v>
      </c>
    </row>
    <row r="68" spans="1:7" x14ac:dyDescent="0.45">
      <c r="A68" s="3" t="s">
        <v>71</v>
      </c>
      <c r="B68" s="3">
        <v>3.36</v>
      </c>
      <c r="C68" s="3">
        <v>3.56</v>
      </c>
      <c r="D68" s="3">
        <v>3.63</v>
      </c>
      <c r="E68" s="9">
        <v>3.56</v>
      </c>
      <c r="F68" s="9">
        <v>3.48</v>
      </c>
      <c r="G68" s="3">
        <v>3.49</v>
      </c>
    </row>
    <row r="69" spans="1:7" x14ac:dyDescent="0.45">
      <c r="A69" s="3" t="s">
        <v>72</v>
      </c>
      <c r="B69" s="3">
        <v>4.08</v>
      </c>
      <c r="C69" s="3">
        <v>4.01</v>
      </c>
      <c r="D69" s="3">
        <v>4.05</v>
      </c>
      <c r="E69" s="9">
        <v>3.95</v>
      </c>
      <c r="F69" s="9">
        <v>3.97</v>
      </c>
      <c r="G69" s="4">
        <v>4.0999999999999996</v>
      </c>
    </row>
    <row r="70" spans="1:7" x14ac:dyDescent="0.45">
      <c r="A70" s="3" t="s">
        <v>73</v>
      </c>
      <c r="B70" s="3">
        <v>3.69</v>
      </c>
      <c r="C70" s="4">
        <v>3.85</v>
      </c>
      <c r="D70" s="4">
        <v>3.86</v>
      </c>
      <c r="E70" s="5">
        <v>3.81</v>
      </c>
      <c r="F70" s="5">
        <v>3.72</v>
      </c>
      <c r="G70" s="4">
        <v>3.84</v>
      </c>
    </row>
    <row r="71" spans="1:7" x14ac:dyDescent="0.45">
      <c r="A71" s="3" t="s">
        <v>74</v>
      </c>
      <c r="E71" s="9"/>
    </row>
    <row r="72" spans="1:7" x14ac:dyDescent="0.45">
      <c r="B72" s="3">
        <f>SUM(B66:B71)</f>
        <v>18.09</v>
      </c>
      <c r="C72" s="3">
        <f>SUM(C67:C71)</f>
        <v>15.26</v>
      </c>
      <c r="D72" s="3">
        <f>SUM(D67:D70)</f>
        <v>15.299999999999999</v>
      </c>
      <c r="E72" s="9">
        <f>SUM(E67:E70)</f>
        <v>15.1</v>
      </c>
      <c r="F72" s="3">
        <f>SUM(F67:F70)</f>
        <v>14.840000000000002</v>
      </c>
      <c r="G72" s="3">
        <f>SUM(G67:G70)</f>
        <v>15.219999999999999</v>
      </c>
    </row>
    <row r="73" spans="1:7" x14ac:dyDescent="0.45">
      <c r="A73" s="10" t="s">
        <v>3</v>
      </c>
      <c r="B73" s="5">
        <f>+B72/5</f>
        <v>3.6179999999999999</v>
      </c>
      <c r="C73" s="5">
        <f>+C72/4</f>
        <v>3.8149999999999999</v>
      </c>
      <c r="D73" s="5">
        <f>D72/4</f>
        <v>3.8249999999999997</v>
      </c>
      <c r="E73" s="5">
        <f>E72/4</f>
        <v>3.7749999999999999</v>
      </c>
      <c r="F73" s="3">
        <f>F72/4</f>
        <v>3.7100000000000004</v>
      </c>
      <c r="G73" s="4">
        <f>+G72/4</f>
        <v>3.8049999999999997</v>
      </c>
    </row>
    <row r="74" spans="1:7" x14ac:dyDescent="0.45">
      <c r="A74" s="10"/>
      <c r="B74" s="5"/>
      <c r="C74" s="5"/>
      <c r="D74" s="5"/>
      <c r="E74" s="5"/>
    </row>
    <row r="75" spans="1:7" x14ac:dyDescent="0.45">
      <c r="A75" s="13" t="s">
        <v>8</v>
      </c>
    </row>
    <row r="76" spans="1:7" x14ac:dyDescent="0.45">
      <c r="A76" s="3" t="s">
        <v>75</v>
      </c>
      <c r="B76" s="3">
        <v>4.21</v>
      </c>
      <c r="C76" s="3">
        <v>4.21</v>
      </c>
      <c r="D76" s="3">
        <v>4.33</v>
      </c>
      <c r="E76" s="4">
        <v>4.2</v>
      </c>
      <c r="F76" s="3">
        <v>4.09</v>
      </c>
      <c r="G76" s="3">
        <v>4.18</v>
      </c>
    </row>
    <row r="77" spans="1:7" x14ac:dyDescent="0.45">
      <c r="A77" s="3" t="s">
        <v>76</v>
      </c>
      <c r="B77" s="3">
        <v>4.57</v>
      </c>
      <c r="C77" s="3">
        <v>4.58</v>
      </c>
      <c r="D77" s="3">
        <v>4.55</v>
      </c>
      <c r="E77" s="3">
        <v>4.51</v>
      </c>
      <c r="F77" s="3">
        <v>4.45</v>
      </c>
      <c r="G77" s="3">
        <v>4.42</v>
      </c>
    </row>
    <row r="78" spans="1:7" x14ac:dyDescent="0.45">
      <c r="A78" s="3" t="s">
        <v>77</v>
      </c>
      <c r="B78" s="3">
        <v>4.07</v>
      </c>
      <c r="C78" s="3">
        <v>4.12</v>
      </c>
      <c r="D78" s="3">
        <v>4.17</v>
      </c>
      <c r="E78" s="3">
        <v>4.07</v>
      </c>
      <c r="F78" s="3">
        <v>3.95</v>
      </c>
      <c r="G78" s="4">
        <v>4</v>
      </c>
    </row>
    <row r="79" spans="1:7" x14ac:dyDescent="0.45">
      <c r="A79" s="3" t="s">
        <v>78</v>
      </c>
      <c r="B79" s="3">
        <v>4.24</v>
      </c>
      <c r="C79" s="3">
        <v>4.25</v>
      </c>
      <c r="D79" s="3">
        <v>4.34</v>
      </c>
      <c r="E79" s="3">
        <v>4.16</v>
      </c>
      <c r="F79" s="3">
        <v>4.05</v>
      </c>
      <c r="G79" s="3">
        <v>4.13</v>
      </c>
    </row>
    <row r="80" spans="1:7" x14ac:dyDescent="0.45">
      <c r="A80" s="3" t="s">
        <v>79</v>
      </c>
      <c r="B80" s="3">
        <v>3.53</v>
      </c>
      <c r="C80" s="3">
        <v>3.67</v>
      </c>
      <c r="D80" s="3">
        <v>3.85</v>
      </c>
      <c r="E80" s="3">
        <v>3.59</v>
      </c>
      <c r="F80" s="3">
        <v>3.47</v>
      </c>
      <c r="G80" s="3">
        <v>3.68</v>
      </c>
    </row>
    <row r="81" spans="1:7" x14ac:dyDescent="0.45">
      <c r="A81" s="3" t="s">
        <v>80</v>
      </c>
      <c r="B81" s="3">
        <v>4.5199999999999996</v>
      </c>
      <c r="C81" s="4">
        <v>4.4800000000000004</v>
      </c>
      <c r="D81" s="4">
        <v>4.46</v>
      </c>
      <c r="E81" s="4">
        <v>4.38</v>
      </c>
      <c r="F81" s="4">
        <v>4.34</v>
      </c>
      <c r="G81" s="4">
        <v>4.32</v>
      </c>
    </row>
    <row r="82" spans="1:7" x14ac:dyDescent="0.45">
      <c r="A82" s="3" t="s">
        <v>81</v>
      </c>
      <c r="B82" s="3">
        <v>4.29</v>
      </c>
      <c r="C82" s="3">
        <v>4.21</v>
      </c>
      <c r="D82" s="3">
        <v>4.22</v>
      </c>
      <c r="E82" s="3">
        <v>4.16</v>
      </c>
      <c r="F82" s="3">
        <v>4.05</v>
      </c>
      <c r="G82" s="3">
        <v>4.29</v>
      </c>
    </row>
    <row r="83" spans="1:7" x14ac:dyDescent="0.45">
      <c r="A83" s="3" t="s">
        <v>82</v>
      </c>
    </row>
    <row r="84" spans="1:7" x14ac:dyDescent="0.45">
      <c r="B84" s="3">
        <f>SUM(B76:B83)</f>
        <v>29.430000000000003</v>
      </c>
      <c r="C84" s="3">
        <f>SUM(C76:C83)</f>
        <v>29.52</v>
      </c>
      <c r="D84" s="3">
        <f>SUM(D76:D82)</f>
        <v>29.92</v>
      </c>
      <c r="E84" s="4">
        <f>SUM(E76:E83)</f>
        <v>29.07</v>
      </c>
      <c r="F84" s="4">
        <f>SUM(F76:F82)</f>
        <v>28.4</v>
      </c>
      <c r="G84" s="4">
        <f>SUM(G76:G82)</f>
        <v>29.02</v>
      </c>
    </row>
    <row r="85" spans="1:7" x14ac:dyDescent="0.45">
      <c r="A85" s="10" t="s">
        <v>3</v>
      </c>
      <c r="B85" s="5">
        <f>+B84/7</f>
        <v>4.2042857142857146</v>
      </c>
      <c r="C85" s="5">
        <f>+C84/7</f>
        <v>4.2171428571428571</v>
      </c>
      <c r="D85" s="5">
        <f>D84/7</f>
        <v>4.2742857142857149</v>
      </c>
      <c r="E85" s="5">
        <f>+E84/7</f>
        <v>4.152857142857143</v>
      </c>
      <c r="F85" s="4">
        <f>F84/7</f>
        <v>4.0571428571428569</v>
      </c>
      <c r="G85" s="4">
        <f>+G84/7</f>
        <v>4.1457142857142859</v>
      </c>
    </row>
    <row r="86" spans="1:7" x14ac:dyDescent="0.45">
      <c r="E86" s="9"/>
    </row>
    <row r="87" spans="1:7" x14ac:dyDescent="0.45">
      <c r="A87" s="13" t="s">
        <v>9</v>
      </c>
      <c r="E87" s="9"/>
    </row>
    <row r="88" spans="1:7" x14ac:dyDescent="0.45">
      <c r="A88" s="3" t="s">
        <v>83</v>
      </c>
      <c r="B88" s="3">
        <v>3.66</v>
      </c>
      <c r="C88" s="3">
        <v>3.76</v>
      </c>
      <c r="D88" s="3">
        <v>3.71</v>
      </c>
      <c r="E88" s="9">
        <v>3.76</v>
      </c>
      <c r="F88" s="9">
        <v>3.85</v>
      </c>
      <c r="G88" s="3">
        <v>3.99</v>
      </c>
    </row>
    <row r="89" spans="1:7" x14ac:dyDescent="0.45">
      <c r="A89" s="3" t="s">
        <v>84</v>
      </c>
      <c r="B89" s="4">
        <v>3.6</v>
      </c>
      <c r="C89" s="2" t="s">
        <v>7</v>
      </c>
      <c r="D89" s="10">
        <v>3.69</v>
      </c>
      <c r="E89" s="8">
        <v>3.8</v>
      </c>
      <c r="F89" s="4">
        <v>3.9</v>
      </c>
      <c r="G89" s="4">
        <v>3.9</v>
      </c>
    </row>
    <row r="90" spans="1:7" x14ac:dyDescent="0.45">
      <c r="A90" s="3" t="s">
        <v>85</v>
      </c>
      <c r="B90" s="3">
        <v>4.16</v>
      </c>
      <c r="C90" s="3">
        <v>4.17</v>
      </c>
      <c r="D90" s="4">
        <v>4.2</v>
      </c>
      <c r="E90" s="9">
        <v>4.16</v>
      </c>
      <c r="F90" s="9">
        <v>4.1500000000000004</v>
      </c>
      <c r="G90" s="3">
        <v>4.17</v>
      </c>
    </row>
    <row r="91" spans="1:7" x14ac:dyDescent="0.45">
      <c r="A91" s="3" t="s">
        <v>86</v>
      </c>
      <c r="B91" s="3">
        <v>3.65</v>
      </c>
      <c r="C91" s="3">
        <v>3.82</v>
      </c>
      <c r="D91" s="3">
        <v>3.85</v>
      </c>
      <c r="E91" s="9">
        <v>3.82</v>
      </c>
      <c r="F91" s="5">
        <v>3.8</v>
      </c>
      <c r="G91" s="4">
        <v>3.91</v>
      </c>
    </row>
    <row r="92" spans="1:7" x14ac:dyDescent="0.45">
      <c r="A92" s="3" t="s">
        <v>87</v>
      </c>
      <c r="B92" s="3">
        <v>4.1100000000000003</v>
      </c>
      <c r="C92" s="4">
        <v>4.1500000000000004</v>
      </c>
      <c r="D92" s="4">
        <v>4.1900000000000004</v>
      </c>
      <c r="E92" s="5">
        <v>4.18</v>
      </c>
      <c r="F92" s="5">
        <v>4.09</v>
      </c>
      <c r="G92" s="4">
        <v>4.1500000000000004</v>
      </c>
    </row>
    <row r="93" spans="1:7" x14ac:dyDescent="0.45">
      <c r="A93" s="3" t="s">
        <v>88</v>
      </c>
      <c r="B93" s="3">
        <v>4.03</v>
      </c>
      <c r="C93" s="4">
        <v>4.13</v>
      </c>
      <c r="D93" s="4">
        <v>4.07</v>
      </c>
      <c r="E93" s="5">
        <v>4.07</v>
      </c>
      <c r="F93" s="5">
        <v>3.94</v>
      </c>
      <c r="G93" s="4">
        <v>4.0599999999999996</v>
      </c>
    </row>
    <row r="94" spans="1:7" x14ac:dyDescent="0.45">
      <c r="A94" s="3" t="s">
        <v>89</v>
      </c>
      <c r="E94" s="9"/>
    </row>
    <row r="95" spans="1:7" x14ac:dyDescent="0.45">
      <c r="B95" s="3">
        <f>SUM(B88:B94)</f>
        <v>23.21</v>
      </c>
      <c r="C95" s="3">
        <f>SUM(C88:C94)</f>
        <v>20.03</v>
      </c>
      <c r="D95" s="3">
        <f>SUM(D88:D93)</f>
        <v>23.71</v>
      </c>
      <c r="E95" s="9">
        <f>SUM(E88:E94)</f>
        <v>23.79</v>
      </c>
      <c r="F95" s="3">
        <f>SUM(F88:F93)</f>
        <v>23.73</v>
      </c>
      <c r="G95" s="3">
        <f>SUM(G88:G93)</f>
        <v>24.18</v>
      </c>
    </row>
    <row r="96" spans="1:7" x14ac:dyDescent="0.45">
      <c r="A96" s="10" t="s">
        <v>3</v>
      </c>
      <c r="B96" s="5">
        <f>+B95/6</f>
        <v>3.8683333333333336</v>
      </c>
      <c r="C96" s="5">
        <f>+C95/5</f>
        <v>4.0060000000000002</v>
      </c>
      <c r="D96" s="5">
        <f>D95/6</f>
        <v>3.9516666666666667</v>
      </c>
      <c r="E96" s="5">
        <f>+E95/6</f>
        <v>3.9649999999999999</v>
      </c>
      <c r="F96" s="4">
        <f>F95/6</f>
        <v>3.9550000000000001</v>
      </c>
      <c r="G96" s="4">
        <f>+G95/6</f>
        <v>4.03</v>
      </c>
    </row>
    <row r="97" spans="1:7" x14ac:dyDescent="0.45">
      <c r="A97" s="10"/>
      <c r="B97" s="5"/>
      <c r="C97" s="5"/>
      <c r="D97" s="5"/>
      <c r="E97" s="5"/>
      <c r="F97" s="4"/>
    </row>
    <row r="98" spans="1:7" x14ac:dyDescent="0.45">
      <c r="A98" s="13" t="s">
        <v>10</v>
      </c>
    </row>
    <row r="99" spans="1:7" x14ac:dyDescent="0.45">
      <c r="A99" s="3" t="s">
        <v>90</v>
      </c>
      <c r="B99" s="3">
        <v>3.82</v>
      </c>
      <c r="C99" s="3">
        <v>3.82</v>
      </c>
      <c r="D99" s="3">
        <v>3.97</v>
      </c>
      <c r="E99" s="2" t="s">
        <v>7</v>
      </c>
      <c r="F99" s="3">
        <v>3.67</v>
      </c>
      <c r="G99" s="3">
        <v>3.88</v>
      </c>
    </row>
    <row r="100" spans="1:7" x14ac:dyDescent="0.45">
      <c r="A100" s="3" t="s">
        <v>91</v>
      </c>
      <c r="B100" s="4">
        <v>4</v>
      </c>
      <c r="C100" s="3">
        <v>4.04</v>
      </c>
      <c r="D100" s="3">
        <v>4.13</v>
      </c>
      <c r="E100" s="2" t="s">
        <v>7</v>
      </c>
      <c r="F100" s="3">
        <v>3.83</v>
      </c>
      <c r="G100" s="3">
        <v>4.05</v>
      </c>
    </row>
    <row r="101" spans="1:7" x14ac:dyDescent="0.45">
      <c r="A101" s="3" t="s">
        <v>92</v>
      </c>
      <c r="B101" s="3">
        <v>3.95</v>
      </c>
      <c r="C101" s="3">
        <v>3.94</v>
      </c>
      <c r="D101" s="3">
        <v>4.01</v>
      </c>
      <c r="E101" s="2" t="s">
        <v>7</v>
      </c>
      <c r="F101" s="3">
        <v>3.85</v>
      </c>
      <c r="G101" s="3">
        <v>3.98</v>
      </c>
    </row>
    <row r="102" spans="1:7" x14ac:dyDescent="0.45">
      <c r="A102" s="3" t="s">
        <v>93</v>
      </c>
      <c r="B102" s="3">
        <v>4.3899999999999997</v>
      </c>
      <c r="C102" s="3">
        <v>4.41</v>
      </c>
      <c r="D102" s="3">
        <v>4.25</v>
      </c>
      <c r="E102" s="2" t="s">
        <v>7</v>
      </c>
      <c r="F102" s="3">
        <v>4.26</v>
      </c>
      <c r="G102" s="3">
        <v>4.3099999999999996</v>
      </c>
    </row>
    <row r="103" spans="1:7" x14ac:dyDescent="0.45">
      <c r="A103" s="3" t="s">
        <v>94</v>
      </c>
      <c r="B103" s="3">
        <v>3.86</v>
      </c>
      <c r="C103" s="3">
        <v>3.86</v>
      </c>
      <c r="D103" s="3">
        <v>3.89</v>
      </c>
      <c r="E103" s="2" t="s">
        <v>7</v>
      </c>
      <c r="F103" s="3">
        <v>3.76</v>
      </c>
      <c r="G103" s="3">
        <v>3.92</v>
      </c>
    </row>
    <row r="104" spans="1:7" x14ac:dyDescent="0.45">
      <c r="A104" s="3" t="s">
        <v>95</v>
      </c>
      <c r="B104" s="3">
        <v>4.54</v>
      </c>
      <c r="C104" s="3">
        <v>4.5199999999999996</v>
      </c>
      <c r="D104" s="3">
        <v>4.47</v>
      </c>
      <c r="E104" s="2" t="s">
        <v>7</v>
      </c>
      <c r="F104" s="3">
        <v>4.34</v>
      </c>
      <c r="G104" s="3">
        <v>4.34</v>
      </c>
    </row>
    <row r="105" spans="1:7" x14ac:dyDescent="0.45">
      <c r="A105" s="3" t="s">
        <v>96</v>
      </c>
      <c r="B105" s="3">
        <v>3.91</v>
      </c>
      <c r="C105" s="4">
        <v>4</v>
      </c>
      <c r="D105" s="4">
        <v>4.2300000000000004</v>
      </c>
      <c r="E105" s="2" t="s">
        <v>7</v>
      </c>
      <c r="F105" s="4">
        <v>3.85</v>
      </c>
      <c r="G105" s="4">
        <v>4.1399999999999997</v>
      </c>
    </row>
    <row r="106" spans="1:7" x14ac:dyDescent="0.45">
      <c r="A106" s="3" t="s">
        <v>97</v>
      </c>
      <c r="B106" s="2" t="s">
        <v>7</v>
      </c>
      <c r="C106" s="2" t="s">
        <v>7</v>
      </c>
      <c r="D106" s="10">
        <v>4.37</v>
      </c>
      <c r="E106" s="2" t="s">
        <v>7</v>
      </c>
      <c r="F106" s="3">
        <v>4.25</v>
      </c>
      <c r="G106" s="3">
        <v>4.33</v>
      </c>
    </row>
    <row r="107" spans="1:7" x14ac:dyDescent="0.45">
      <c r="A107" s="3" t="s">
        <v>98</v>
      </c>
    </row>
    <row r="108" spans="1:7" x14ac:dyDescent="0.45">
      <c r="B108" s="3">
        <f>SUM(B99:B107)</f>
        <v>28.47</v>
      </c>
      <c r="C108" s="3">
        <f>SUM(C99:C107)</f>
        <v>28.59</v>
      </c>
      <c r="D108" s="3">
        <f>SUM(D99:D106)</f>
        <v>33.32</v>
      </c>
      <c r="F108" s="3">
        <f>SUM(F99:F106)</f>
        <v>31.81</v>
      </c>
      <c r="G108" s="3">
        <f>SUM(G99:G107)</f>
        <v>32.950000000000003</v>
      </c>
    </row>
    <row r="109" spans="1:7" x14ac:dyDescent="0.45">
      <c r="A109" s="10" t="s">
        <v>3</v>
      </c>
      <c r="B109" s="5">
        <f>+B108/7</f>
        <v>4.0671428571428567</v>
      </c>
      <c r="C109" s="5">
        <f>+C108/7</f>
        <v>4.0842857142857145</v>
      </c>
      <c r="D109" s="5">
        <f>D108/8</f>
        <v>4.165</v>
      </c>
      <c r="E109" s="2" t="s">
        <v>7</v>
      </c>
      <c r="F109" s="4">
        <f>F108/8</f>
        <v>3.9762499999999998</v>
      </c>
      <c r="G109" s="4">
        <f>+G108/8</f>
        <v>4.1187500000000004</v>
      </c>
    </row>
    <row r="110" spans="1:7" x14ac:dyDescent="0.45">
      <c r="E110" s="9"/>
    </row>
    <row r="111" spans="1:7" x14ac:dyDescent="0.45">
      <c r="A111" s="13" t="s">
        <v>11</v>
      </c>
      <c r="E111" s="9"/>
    </row>
    <row r="112" spans="1:7" x14ac:dyDescent="0.45">
      <c r="A112" s="3" t="s">
        <v>99</v>
      </c>
      <c r="B112" s="4">
        <v>4</v>
      </c>
      <c r="C112" s="4">
        <v>4</v>
      </c>
      <c r="D112" s="4">
        <v>4.18</v>
      </c>
      <c r="E112" s="5">
        <v>4.1100000000000003</v>
      </c>
      <c r="F112" s="5">
        <v>4.05</v>
      </c>
      <c r="G112" s="4">
        <v>4.1900000000000004</v>
      </c>
    </row>
    <row r="113" spans="1:7" x14ac:dyDescent="0.45">
      <c r="A113" s="3" t="s">
        <v>100</v>
      </c>
      <c r="B113" s="3">
        <v>3.96</v>
      </c>
      <c r="C113" s="3">
        <v>4.0199999999999996</v>
      </c>
      <c r="D113" s="3">
        <v>4.1100000000000003</v>
      </c>
      <c r="E113" s="9">
        <v>3.98</v>
      </c>
      <c r="F113" s="9">
        <v>3.99</v>
      </c>
      <c r="G113" s="3">
        <v>4.18</v>
      </c>
    </row>
    <row r="114" spans="1:7" x14ac:dyDescent="0.45">
      <c r="A114" s="3" t="s">
        <v>101</v>
      </c>
      <c r="B114" s="3">
        <v>3.41</v>
      </c>
      <c r="C114" s="4">
        <v>3.55</v>
      </c>
      <c r="D114" s="4">
        <v>3.62</v>
      </c>
      <c r="E114" s="5">
        <v>3.46</v>
      </c>
      <c r="F114" s="5">
        <v>3.4</v>
      </c>
      <c r="G114" s="4">
        <v>3.43</v>
      </c>
    </row>
    <row r="115" spans="1:7" x14ac:dyDescent="0.45">
      <c r="A115" s="3" t="s">
        <v>102</v>
      </c>
      <c r="E115" s="9"/>
    </row>
    <row r="116" spans="1:7" x14ac:dyDescent="0.45">
      <c r="B116" s="4">
        <f>SUM(B112:B115)</f>
        <v>11.370000000000001</v>
      </c>
      <c r="C116" s="4">
        <f>SUM(C112:C115)</f>
        <v>11.57</v>
      </c>
      <c r="D116" s="4">
        <f>SUM(D112:D114)</f>
        <v>11.91</v>
      </c>
      <c r="E116" s="5">
        <f>SUM(E112:E115)</f>
        <v>11.55</v>
      </c>
      <c r="F116" s="4">
        <f>SUM(F112:F114)</f>
        <v>11.44</v>
      </c>
      <c r="G116" s="4">
        <f>SUM(G112:G114)</f>
        <v>11.8</v>
      </c>
    </row>
    <row r="117" spans="1:7" x14ac:dyDescent="0.45">
      <c r="A117" s="10" t="s">
        <v>3</v>
      </c>
      <c r="B117" s="9">
        <f>+B116/3</f>
        <v>3.7900000000000005</v>
      </c>
      <c r="C117" s="5">
        <f>+C116/3</f>
        <v>3.8566666666666669</v>
      </c>
      <c r="D117" s="5">
        <f>D116/3</f>
        <v>3.97</v>
      </c>
      <c r="E117" s="5">
        <f>+E116/3</f>
        <v>3.85</v>
      </c>
      <c r="F117" s="4">
        <f>F116/3</f>
        <v>3.813333333333333</v>
      </c>
      <c r="G117" s="4">
        <f>+G116/3</f>
        <v>3.9333333333333336</v>
      </c>
    </row>
    <row r="119" spans="1:7" x14ac:dyDescent="0.45">
      <c r="A119" s="13" t="s">
        <v>12</v>
      </c>
    </row>
    <row r="120" spans="1:7" x14ac:dyDescent="0.45">
      <c r="A120" s="3" t="s">
        <v>103</v>
      </c>
      <c r="B120" s="4">
        <v>4.0999999999999996</v>
      </c>
      <c r="C120" s="3">
        <v>4.07</v>
      </c>
      <c r="D120" s="3">
        <v>4.26</v>
      </c>
      <c r="E120" s="4">
        <v>4.0999999999999996</v>
      </c>
      <c r="F120" s="3">
        <v>3.95</v>
      </c>
      <c r="G120" s="4">
        <v>4.2</v>
      </c>
    </row>
    <row r="121" spans="1:7" x14ac:dyDescent="0.45">
      <c r="A121" s="3" t="s">
        <v>104</v>
      </c>
      <c r="B121" s="3">
        <v>4.25</v>
      </c>
      <c r="C121" s="3">
        <v>4.3099999999999996</v>
      </c>
      <c r="D121" s="3">
        <v>4.3600000000000003</v>
      </c>
      <c r="E121" s="3">
        <v>4.24</v>
      </c>
      <c r="F121" s="3">
        <v>4.1900000000000004</v>
      </c>
      <c r="G121" s="3">
        <v>4.26</v>
      </c>
    </row>
    <row r="122" spans="1:7" x14ac:dyDescent="0.45">
      <c r="A122" s="3" t="s">
        <v>105</v>
      </c>
      <c r="B122" s="3">
        <v>3.95</v>
      </c>
      <c r="C122" s="3">
        <v>3.94</v>
      </c>
      <c r="D122" s="3">
        <v>3.98</v>
      </c>
      <c r="E122" s="3">
        <v>3.84</v>
      </c>
      <c r="F122" s="3">
        <v>3.72</v>
      </c>
      <c r="G122" s="3">
        <v>3.76</v>
      </c>
    </row>
    <row r="123" spans="1:7" x14ac:dyDescent="0.45">
      <c r="A123" s="3" t="s">
        <v>106</v>
      </c>
      <c r="B123" s="3">
        <v>3.97</v>
      </c>
      <c r="C123" s="3">
        <v>3.98</v>
      </c>
      <c r="D123" s="3">
        <v>4.12</v>
      </c>
      <c r="E123" s="3">
        <v>4.04</v>
      </c>
      <c r="F123" s="3">
        <v>3.89</v>
      </c>
      <c r="G123" s="4">
        <v>4</v>
      </c>
    </row>
    <row r="124" spans="1:7" x14ac:dyDescent="0.45">
      <c r="A124" s="3" t="s">
        <v>107</v>
      </c>
      <c r="B124" s="3">
        <v>4.21</v>
      </c>
      <c r="C124" s="3">
        <v>4.2699999999999996</v>
      </c>
      <c r="D124" s="4">
        <v>4.3</v>
      </c>
      <c r="E124" s="3">
        <v>4.21</v>
      </c>
      <c r="F124" s="4">
        <v>4.0999999999999996</v>
      </c>
      <c r="G124" s="4">
        <v>4.1900000000000004</v>
      </c>
    </row>
    <row r="125" spans="1:7" x14ac:dyDescent="0.45">
      <c r="A125" s="3" t="s">
        <v>108</v>
      </c>
      <c r="B125" s="3">
        <v>3.98</v>
      </c>
      <c r="C125" s="3">
        <v>3.99</v>
      </c>
      <c r="D125" s="3">
        <v>4.0599999999999996</v>
      </c>
      <c r="E125" s="3">
        <v>4.09</v>
      </c>
      <c r="F125" s="3">
        <v>3.99</v>
      </c>
      <c r="G125" s="4">
        <v>4.0999999999999996</v>
      </c>
    </row>
    <row r="126" spans="1:7" x14ac:dyDescent="0.45">
      <c r="A126" s="3" t="s">
        <v>109</v>
      </c>
      <c r="B126" s="3">
        <v>3.97</v>
      </c>
      <c r="C126" s="3">
        <v>3.94</v>
      </c>
      <c r="D126" s="3">
        <v>4.12</v>
      </c>
      <c r="E126" s="3">
        <v>4.08</v>
      </c>
      <c r="F126" s="3">
        <v>3.89</v>
      </c>
      <c r="G126" s="3">
        <v>4.1100000000000003</v>
      </c>
    </row>
    <row r="127" spans="1:7" x14ac:dyDescent="0.45">
      <c r="A127" s="3" t="s">
        <v>110</v>
      </c>
    </row>
    <row r="128" spans="1:7" x14ac:dyDescent="0.45">
      <c r="B128" s="4">
        <f>SUM(B120:B127)</f>
        <v>28.43</v>
      </c>
      <c r="C128" s="3">
        <f>SUM(C120:C127)</f>
        <v>28.499999999999996</v>
      </c>
      <c r="D128" s="3">
        <f>SUM(D120:D126)</f>
        <v>29.200000000000003</v>
      </c>
      <c r="E128" s="4">
        <f>SUM(E120:E127)</f>
        <v>28.6</v>
      </c>
      <c r="F128" s="3">
        <f>SUM(F120:F126)</f>
        <v>27.730000000000004</v>
      </c>
      <c r="G128" s="4">
        <f>SUM(G120:G126)</f>
        <v>28.619999999999997</v>
      </c>
    </row>
    <row r="129" spans="1:7" x14ac:dyDescent="0.45">
      <c r="A129" s="10" t="s">
        <v>3</v>
      </c>
      <c r="B129" s="5">
        <f>+B128/7</f>
        <v>4.0614285714285714</v>
      </c>
      <c r="C129" s="5">
        <f>+C128/7</f>
        <v>4.0714285714285712</v>
      </c>
      <c r="D129" s="5">
        <f>D128/7</f>
        <v>4.1714285714285717</v>
      </c>
      <c r="E129" s="5">
        <f>+E128/7</f>
        <v>4.0857142857142863</v>
      </c>
      <c r="F129" s="4">
        <f>F128/7</f>
        <v>3.9614285714285722</v>
      </c>
      <c r="G129" s="4">
        <f>+G128/7</f>
        <v>4.0885714285714281</v>
      </c>
    </row>
    <row r="130" spans="1:7" x14ac:dyDescent="0.45">
      <c r="A130" s="2"/>
      <c r="B130" s="5"/>
      <c r="C130" s="5"/>
      <c r="D130" s="5"/>
      <c r="E130" s="5"/>
    </row>
    <row r="131" spans="1:7" x14ac:dyDescent="0.45">
      <c r="A131" s="13" t="s">
        <v>13</v>
      </c>
      <c r="B131" s="6"/>
      <c r="C131" s="6"/>
      <c r="D131" s="6"/>
      <c r="E131" s="6"/>
      <c r="F131" s="6"/>
      <c r="G131" s="6"/>
    </row>
    <row r="132" spans="1:7" x14ac:dyDescent="0.45">
      <c r="A132" s="3" t="s">
        <v>111</v>
      </c>
      <c r="B132" s="3">
        <v>4.16</v>
      </c>
      <c r="C132" s="3">
        <v>4.26</v>
      </c>
      <c r="D132" s="3">
        <v>4.12</v>
      </c>
      <c r="E132" s="9">
        <v>4.0199999999999996</v>
      </c>
      <c r="F132" s="5">
        <v>4</v>
      </c>
      <c r="G132" s="4">
        <v>3.99</v>
      </c>
    </row>
    <row r="133" spans="1:7" x14ac:dyDescent="0.45">
      <c r="A133" s="3" t="s">
        <v>112</v>
      </c>
      <c r="B133" s="3">
        <v>4.3600000000000003</v>
      </c>
      <c r="C133" s="3">
        <v>4.3499999999999996</v>
      </c>
      <c r="D133" s="3">
        <v>4.34</v>
      </c>
      <c r="E133" s="9">
        <v>4.25</v>
      </c>
      <c r="F133" s="9">
        <v>4.13</v>
      </c>
      <c r="G133" s="4">
        <v>4.3</v>
      </c>
    </row>
    <row r="134" spans="1:7" x14ac:dyDescent="0.45">
      <c r="A134" s="3" t="s">
        <v>113</v>
      </c>
      <c r="B134" s="3">
        <v>4.37</v>
      </c>
      <c r="C134" s="3">
        <v>4.38</v>
      </c>
      <c r="D134" s="3">
        <v>4.43</v>
      </c>
      <c r="E134" s="9">
        <v>4.26</v>
      </c>
      <c r="F134" s="9">
        <v>4.22</v>
      </c>
      <c r="G134" s="3">
        <v>4.34</v>
      </c>
    </row>
    <row r="135" spans="1:7" x14ac:dyDescent="0.45">
      <c r="A135" s="3" t="s">
        <v>114</v>
      </c>
      <c r="B135" s="3">
        <v>4.3499999999999996</v>
      </c>
      <c r="C135" s="3">
        <v>4.29</v>
      </c>
      <c r="D135" s="3">
        <v>4.43</v>
      </c>
      <c r="E135" s="9">
        <v>4.33</v>
      </c>
      <c r="F135" s="9">
        <v>4.22</v>
      </c>
      <c r="G135" s="3">
        <v>4.32</v>
      </c>
    </row>
    <row r="136" spans="1:7" x14ac:dyDescent="0.45">
      <c r="A136" s="3" t="s">
        <v>115</v>
      </c>
      <c r="E136" s="9"/>
    </row>
    <row r="137" spans="1:7" x14ac:dyDescent="0.45">
      <c r="B137" s="3">
        <f>SUM(B132:B136)</f>
        <v>17.240000000000002</v>
      </c>
      <c r="C137" s="3">
        <f>SUM(C132:C136)</f>
        <v>17.279999999999998</v>
      </c>
      <c r="D137" s="3">
        <f>SUM(D132:D135)</f>
        <v>17.32</v>
      </c>
      <c r="E137" s="9">
        <f>SUM(E132:E136)</f>
        <v>16.86</v>
      </c>
      <c r="F137" s="4">
        <f>SUM(F132:F135)</f>
        <v>16.569999999999997</v>
      </c>
      <c r="G137" s="4">
        <f>SUM(G132:G135)</f>
        <v>16.95</v>
      </c>
    </row>
    <row r="138" spans="1:7" x14ac:dyDescent="0.45">
      <c r="A138" s="10" t="s">
        <v>3</v>
      </c>
      <c r="B138" s="9">
        <f>+B137/4</f>
        <v>4.3100000000000005</v>
      </c>
      <c r="C138" s="9">
        <f>+C137/4</f>
        <v>4.3199999999999994</v>
      </c>
      <c r="D138" s="9">
        <f>D137/4</f>
        <v>4.33</v>
      </c>
      <c r="E138" s="5">
        <f>+E137/4</f>
        <v>4.2149999999999999</v>
      </c>
      <c r="F138" s="4">
        <f>F137/4</f>
        <v>4.1424999999999992</v>
      </c>
      <c r="G138" s="4">
        <f>+G137/4</f>
        <v>4.2374999999999998</v>
      </c>
    </row>
    <row r="140" spans="1:7" x14ac:dyDescent="0.45">
      <c r="A140" s="15" t="s">
        <v>14</v>
      </c>
      <c r="B140" s="9"/>
      <c r="C140" s="6"/>
      <c r="D140" s="6"/>
      <c r="E140" s="6"/>
      <c r="F140" s="6"/>
      <c r="G140" s="6"/>
    </row>
    <row r="141" spans="1:7" s="9" customFormat="1" x14ac:dyDescent="0.45">
      <c r="A141" s="6" t="s">
        <v>15</v>
      </c>
      <c r="C141" s="6"/>
      <c r="D141" s="6"/>
      <c r="E141" s="6"/>
      <c r="F141" s="6"/>
      <c r="G141" s="6"/>
    </row>
    <row r="142" spans="1:7" x14ac:dyDescent="0.45">
      <c r="A142" s="3" t="s">
        <v>16</v>
      </c>
      <c r="C142" s="9">
        <v>4.76</v>
      </c>
      <c r="D142" s="5">
        <v>4.7</v>
      </c>
      <c r="E142" s="9">
        <v>4.6399999999999997</v>
      </c>
      <c r="F142" s="9">
        <v>4.67</v>
      </c>
      <c r="G142" s="9">
        <v>4.71</v>
      </c>
    </row>
    <row r="143" spans="1:7" x14ac:dyDescent="0.45">
      <c r="A143" s="3" t="s">
        <v>17</v>
      </c>
      <c r="C143" s="4">
        <v>4.5</v>
      </c>
      <c r="D143" s="4">
        <v>4.4800000000000004</v>
      </c>
      <c r="E143" s="4">
        <v>4.43</v>
      </c>
      <c r="F143" s="4">
        <v>4.3899999999999997</v>
      </c>
      <c r="G143" s="4">
        <v>4.4000000000000004</v>
      </c>
    </row>
    <row r="144" spans="1:7" x14ac:dyDescent="0.45">
      <c r="A144" s="3" t="s">
        <v>18</v>
      </c>
      <c r="C144" s="3">
        <v>4.26</v>
      </c>
      <c r="D144" s="3">
        <v>4.2300000000000004</v>
      </c>
      <c r="E144" s="3">
        <v>4.12</v>
      </c>
      <c r="F144" s="4">
        <v>4.0999999999999996</v>
      </c>
      <c r="G144" s="3">
        <v>4.1900000000000004</v>
      </c>
    </row>
    <row r="145" spans="1:7" x14ac:dyDescent="0.45">
      <c r="A145" s="3" t="s">
        <v>19</v>
      </c>
      <c r="C145" s="3">
        <v>4.32</v>
      </c>
      <c r="D145" s="3">
        <v>4.2699999999999996</v>
      </c>
      <c r="E145" s="3">
        <v>4.1500000000000004</v>
      </c>
      <c r="F145" s="3">
        <v>4.17</v>
      </c>
      <c r="G145" s="3">
        <v>4.22</v>
      </c>
    </row>
    <row r="146" spans="1:7" x14ac:dyDescent="0.45">
      <c r="A146" s="3" t="s">
        <v>20</v>
      </c>
      <c r="C146" s="9">
        <v>4.03</v>
      </c>
      <c r="D146" s="9">
        <v>3.89</v>
      </c>
      <c r="E146" s="9">
        <v>3.85</v>
      </c>
      <c r="F146" s="9">
        <v>3.83</v>
      </c>
      <c r="G146" s="9">
        <v>3.81</v>
      </c>
    </row>
    <row r="147" spans="1:7" x14ac:dyDescent="0.45">
      <c r="A147" s="3" t="s">
        <v>21</v>
      </c>
      <c r="C147" s="4">
        <v>4.5999999999999996</v>
      </c>
      <c r="D147" s="4">
        <v>4.5199999999999996</v>
      </c>
      <c r="E147" s="4">
        <v>4.51</v>
      </c>
      <c r="F147" s="4">
        <v>4.51</v>
      </c>
      <c r="G147" s="5">
        <v>4.45</v>
      </c>
    </row>
    <row r="148" spans="1:7" x14ac:dyDescent="0.45">
      <c r="A148" s="3" t="s">
        <v>116</v>
      </c>
      <c r="C148" s="3">
        <v>4.37</v>
      </c>
      <c r="D148" s="3">
        <v>4.22</v>
      </c>
      <c r="E148" s="3">
        <v>4.1900000000000004</v>
      </c>
      <c r="F148" s="4">
        <v>4.3</v>
      </c>
      <c r="G148" s="9">
        <v>4.38</v>
      </c>
    </row>
    <row r="149" spans="1:7" x14ac:dyDescent="0.45">
      <c r="A149" s="3" t="s">
        <v>22</v>
      </c>
      <c r="C149" s="3">
        <v>4.41</v>
      </c>
      <c r="D149" s="3">
        <v>4.3600000000000003</v>
      </c>
      <c r="E149" s="3">
        <v>4.3099999999999996</v>
      </c>
      <c r="F149" s="4">
        <v>4.3</v>
      </c>
      <c r="G149" s="9">
        <v>4.2699999999999996</v>
      </c>
    </row>
    <row r="150" spans="1:7" x14ac:dyDescent="0.45">
      <c r="A150" s="3" t="s">
        <v>23</v>
      </c>
      <c r="C150" s="3">
        <v>4.38</v>
      </c>
      <c r="D150" s="9">
        <v>4.45</v>
      </c>
      <c r="E150" s="4">
        <v>4.4000000000000004</v>
      </c>
      <c r="F150" s="4">
        <v>4.3899999999999997</v>
      </c>
      <c r="G150" s="9">
        <v>4.58</v>
      </c>
    </row>
    <row r="151" spans="1:7" x14ac:dyDescent="0.45">
      <c r="A151" s="3" t="s">
        <v>24</v>
      </c>
      <c r="C151" s="3">
        <v>4.68</v>
      </c>
      <c r="D151" s="4">
        <v>4.5999999999999996</v>
      </c>
      <c r="E151" s="3">
        <v>4.49</v>
      </c>
      <c r="F151" s="4">
        <v>4.54</v>
      </c>
      <c r="G151" s="9">
        <v>4.6100000000000003</v>
      </c>
    </row>
    <row r="152" spans="1:7" x14ac:dyDescent="0.45">
      <c r="A152" s="3" t="s">
        <v>25</v>
      </c>
      <c r="C152" s="3">
        <v>4.58</v>
      </c>
      <c r="D152" s="3">
        <v>4.54</v>
      </c>
      <c r="E152" s="3">
        <v>4.46</v>
      </c>
      <c r="F152" s="4">
        <v>4.47</v>
      </c>
      <c r="G152" s="9">
        <v>4.41</v>
      </c>
    </row>
  </sheetData>
  <pageMargins left="0.5" right="0.5" top="0.5" bottom="0.5" header="0.3" footer="0.3"/>
  <pageSetup scale="77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McKelfresh,David</dc:creator>
  <cp:lastModifiedBy>Collard,Kacee</cp:lastModifiedBy>
  <cp:lastPrinted>2022-02-09T19:48:12Z</cp:lastPrinted>
  <dcterms:created xsi:type="dcterms:W3CDTF">2018-09-06T16:47:18Z</dcterms:created>
  <dcterms:modified xsi:type="dcterms:W3CDTF">2022-02-09T19:48:15Z</dcterms:modified>
</cp:coreProperties>
</file>